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jovoight-my.sharepoint.com/personal/hello_jovoight_com/Documents/Clients - Writing/Association of Accounting Technicians/Resources 2021/"/>
    </mc:Choice>
  </mc:AlternateContent>
  <xr:revisionPtr revIDLastSave="244" documentId="8_{8DBBBEE7-2031-B648-8A7F-82680C94D6A3}" xr6:coauthVersionLast="47" xr6:coauthVersionMax="47" xr10:uidLastSave="{B1AC25B6-6ECA-7D42-9381-3DF9EBD0D5AF}"/>
  <bookViews>
    <workbookView xWindow="9600" yWindow="460" windowWidth="31480" windowHeight="22820" tabRatio="500" xr2:uid="{00000000-000D-0000-FFFF-FFFF00000000}"/>
  </bookViews>
  <sheets>
    <sheet name="Hourly Charge R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8" i="1" l="1"/>
  <c r="D35" i="1"/>
  <c r="D43" i="1" s="1"/>
  <c r="D19" i="1"/>
  <c r="D58" i="1" s="1"/>
  <c r="D59" i="1" s="1"/>
  <c r="D37" i="1" l="1"/>
  <c r="D45" i="1"/>
  <c r="D39" i="1"/>
  <c r="D46" i="1" s="1"/>
  <c r="D47" i="1" s="1"/>
  <c r="D61" i="1" s="1"/>
  <c r="D63" i="1" s="1"/>
  <c r="D65" i="1"/>
</calcChain>
</file>

<file path=xl/sharedStrings.xml><?xml version="1.0" encoding="utf-8"?>
<sst xmlns="http://schemas.openxmlformats.org/spreadsheetml/2006/main" count="45" uniqueCount="44">
  <si>
    <t>Overhead expenses</t>
  </si>
  <si>
    <t>Professional Indemnity Insurance</t>
  </si>
  <si>
    <t>Professional Membership</t>
  </si>
  <si>
    <t>Professional Development and training</t>
  </si>
  <si>
    <t>Allowance for computer hardware/office expense</t>
  </si>
  <si>
    <t>Monthly internet and phone</t>
  </si>
  <si>
    <t>Total overhead expenses</t>
  </si>
  <si>
    <t>Days per week to be worked</t>
  </si>
  <si>
    <t>Days per year public holidays</t>
  </si>
  <si>
    <t>Days per year annual leave</t>
  </si>
  <si>
    <t>Your business productivity</t>
  </si>
  <si>
    <t>Total annual productive days</t>
  </si>
  <si>
    <t>Total to be recouped</t>
  </si>
  <si>
    <t>Overheads</t>
  </si>
  <si>
    <t>Loan repayments</t>
  </si>
  <si>
    <t xml:space="preserve">Total </t>
  </si>
  <si>
    <t>Total Productive hours</t>
  </si>
  <si>
    <t>Chargeout required</t>
  </si>
  <si>
    <t>1. Calculating overhead recovery hours</t>
  </si>
  <si>
    <t>2. Calculating productive time</t>
  </si>
  <si>
    <t>3. Desired/required net profit</t>
  </si>
  <si>
    <t>Software partner fees</t>
  </si>
  <si>
    <t>Professional education and development days</t>
  </si>
  <si>
    <t xml:space="preserve">Drawings </t>
  </si>
  <si>
    <t>Superannuation</t>
  </si>
  <si>
    <t>Income tax (check with ATO)</t>
  </si>
  <si>
    <t xml:space="preserve">Hours per working day </t>
  </si>
  <si>
    <t>Hours per working day for admin and planning</t>
  </si>
  <si>
    <t>Average productive hours per week</t>
  </si>
  <si>
    <t>Average hourly cost of overhead recovery</t>
  </si>
  <si>
    <t xml:space="preserve">Return on investment </t>
  </si>
  <si>
    <t>Average billable hours per working week</t>
  </si>
  <si>
    <t>Total average productive working weeks</t>
  </si>
  <si>
    <t>Total average unbillable hours per week</t>
  </si>
  <si>
    <t>Total productive hours</t>
  </si>
  <si>
    <t>Average billable hours per year</t>
  </si>
  <si>
    <t>Total productive hours per year less CPD and days off</t>
  </si>
  <si>
    <t>AAT CPD</t>
  </si>
  <si>
    <t>15 hours per year</t>
  </si>
  <si>
    <t>TPB proposed</t>
  </si>
  <si>
    <t>40 hours per year</t>
  </si>
  <si>
    <t>TPB current</t>
  </si>
  <si>
    <t>NOTE:  fill in green areas only - all other figures are formulated</t>
  </si>
  <si>
    <t xml:space="preserve">STEPS TO CALCULATING CHARGE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</si>
</sst>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6"/>
      <color rgb="FF0066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43">
    <xf numFmtId="0" fontId="0" fillId="0" borderId="0" xfId="0"/>
    <xf numFmtId="0" fontId="5" fillId="0" borderId="0" xfId="0" applyFont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6" fillId="0" borderId="4" xfId="0" applyFont="1" applyBorder="1"/>
    <xf numFmtId="164" fontId="5" fillId="2" borderId="0" xfId="17" applyNumberFormat="1" applyFont="1" applyBorder="1" applyAlignment="1">
      <alignment horizontal="right" vertical="center" wrapText="1"/>
    </xf>
    <xf numFmtId="164" fontId="5" fillId="2" borderId="0" xfId="17" applyNumberFormat="1" applyFont="1" applyBorder="1"/>
    <xf numFmtId="164" fontId="6" fillId="0" borderId="1" xfId="1" applyFont="1" applyBorder="1"/>
    <xf numFmtId="2" fontId="5" fillId="0" borderId="0" xfId="0" applyNumberFormat="1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6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0" xfId="17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5" fillId="0" borderId="0" xfId="0" applyNumberFormat="1" applyFont="1"/>
    <xf numFmtId="0" fontId="5" fillId="0" borderId="0" xfId="4" applyFont="1" applyBorder="1"/>
    <xf numFmtId="0" fontId="7" fillId="0" borderId="0" xfId="4" applyFont="1" applyBorder="1"/>
    <xf numFmtId="164" fontId="5" fillId="0" borderId="0" xfId="1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0" xfId="0" applyFont="1"/>
    <xf numFmtId="164" fontId="6" fillId="0" borderId="0" xfId="0" applyNumberFormat="1" applyFont="1" applyBorder="1"/>
    <xf numFmtId="2" fontId="6" fillId="0" borderId="0" xfId="0" applyNumberFormat="1" applyFont="1" applyBorder="1" applyAlignment="1">
      <alignment horizontal="center"/>
    </xf>
    <xf numFmtId="44" fontId="6" fillId="0" borderId="0" xfId="0" applyNumberFormat="1" applyFont="1"/>
    <xf numFmtId="164" fontId="5" fillId="0" borderId="0" xfId="17" applyNumberFormat="1" applyFont="1" applyFill="1" applyBorder="1"/>
    <xf numFmtId="2" fontId="5" fillId="0" borderId="0" xfId="0" applyNumberFormat="1" applyFont="1"/>
    <xf numFmtId="0" fontId="6" fillId="0" borderId="7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2" fontId="6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/>
    <xf numFmtId="0" fontId="0" fillId="0" borderId="0" xfId="0" applyAlignment="1"/>
    <xf numFmtId="0" fontId="8" fillId="0" borderId="0" xfId="0" applyFont="1" applyAlignment="1">
      <alignment horizontal="left"/>
    </xf>
    <xf numFmtId="0" fontId="6" fillId="3" borderId="0" xfId="0" applyFont="1" applyFill="1" applyAlignment="1">
      <alignment horizontal="left"/>
    </xf>
  </cellXfs>
  <cellStyles count="18">
    <cellStyle name="20% - Accent3" xfId="17" builtinId="38"/>
    <cellStyle name="Currency" xfId="1" builtinId="4"/>
    <cellStyle name="Followed Hyperlink" xfId="3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2" builtinId="8" hidden="1"/>
    <cellStyle name="Hyperlink" xfId="4" builtinId="8"/>
    <cellStyle name="Normal" xfId="0" builtinId="0"/>
  </cellStyles>
  <dxfs count="0"/>
  <tableStyles count="0" defaultTableStyle="TableStyleMedium9" defaultPivotStyle="PivotStyleMedium4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25400</xdr:rowOff>
    </xdr:from>
    <xdr:to>
      <xdr:col>5</xdr:col>
      <xdr:colOff>0</xdr:colOff>
      <xdr:row>1</xdr:row>
      <xdr:rowOff>114300</xdr:rowOff>
    </xdr:to>
    <xdr:pic>
      <xdr:nvPicPr>
        <xdr:cNvPr id="2" name="Picture 1" descr="Graphical user interface, text&#10;&#10;Description automatically generated">
          <a:extLst>
            <a:ext uri="{FF2B5EF4-FFF2-40B4-BE49-F238E27FC236}">
              <a16:creationId xmlns:a16="http://schemas.microsoft.com/office/drawing/2014/main" id="{871032C5-3678-CA40-A85C-407CD30603A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400"/>
          <a:ext cx="6311900" cy="1409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workbookViewId="0">
      <selection activeCell="I7" sqref="I7"/>
    </sheetView>
  </sheetViews>
  <sheetFormatPr baseColWidth="10" defaultColWidth="11" defaultRowHeight="16" x14ac:dyDescent="0.2"/>
  <cols>
    <col min="1" max="1" width="5.1640625" style="1" customWidth="1"/>
    <col min="2" max="2" width="4.33203125" style="1" customWidth="1"/>
    <col min="3" max="3" width="49.5" style="1" customWidth="1"/>
    <col min="4" max="4" width="19.33203125" style="1" customWidth="1"/>
    <col min="5" max="5" width="5" style="1" customWidth="1"/>
    <col min="6" max="7" width="11" style="1"/>
    <col min="8" max="8" width="14" style="1" bestFit="1" customWidth="1"/>
    <col min="9" max="9" width="15.6640625" style="1" bestFit="1" customWidth="1"/>
    <col min="10" max="16384" width="11" style="1"/>
  </cols>
  <sheetData>
    <row r="1" spans="1:6" ht="104" customHeight="1" x14ac:dyDescent="0.2">
      <c r="B1" s="39"/>
      <c r="C1" s="40"/>
      <c r="D1" s="40"/>
      <c r="E1" s="40"/>
    </row>
    <row r="2" spans="1:6" s="28" customFormat="1" ht="30" customHeight="1" x14ac:dyDescent="0.2">
      <c r="A2" s="38" t="s">
        <v>43</v>
      </c>
      <c r="B2" s="38"/>
      <c r="C2" s="38"/>
      <c r="D2" s="38"/>
      <c r="E2" s="38"/>
      <c r="F2" s="38"/>
    </row>
    <row r="3" spans="1:6" s="28" customFormat="1" ht="17" customHeight="1" x14ac:dyDescent="0.2">
      <c r="A3" s="41"/>
      <c r="B3" s="41"/>
      <c r="C3" s="41"/>
      <c r="D3" s="41"/>
      <c r="E3" s="41"/>
      <c r="F3" s="41"/>
    </row>
    <row r="4" spans="1:6" ht="31" customHeight="1" x14ac:dyDescent="0.2">
      <c r="A4" s="42" t="s">
        <v>42</v>
      </c>
      <c r="B4" s="42"/>
      <c r="C4" s="42"/>
      <c r="D4" s="40"/>
    </row>
    <row r="6" spans="1:6" x14ac:dyDescent="0.2">
      <c r="B6" s="2" t="s">
        <v>18</v>
      </c>
      <c r="C6" s="3"/>
      <c r="D6" s="3"/>
      <c r="E6" s="4"/>
    </row>
    <row r="7" spans="1:6" x14ac:dyDescent="0.2">
      <c r="B7" s="5"/>
      <c r="C7" s="6"/>
      <c r="D7" s="6"/>
      <c r="E7" s="7"/>
    </row>
    <row r="8" spans="1:6" x14ac:dyDescent="0.2">
      <c r="B8" s="8" t="s">
        <v>0</v>
      </c>
      <c r="C8" s="6"/>
      <c r="D8" s="6"/>
      <c r="E8" s="7"/>
    </row>
    <row r="9" spans="1:6" x14ac:dyDescent="0.2">
      <c r="B9" s="5"/>
      <c r="C9" s="6" t="s">
        <v>1</v>
      </c>
      <c r="D9" s="9">
        <v>490</v>
      </c>
      <c r="E9" s="7"/>
    </row>
    <row r="10" spans="1:6" x14ac:dyDescent="0.2">
      <c r="B10" s="5"/>
      <c r="C10" s="6" t="s">
        <v>2</v>
      </c>
      <c r="D10" s="9">
        <v>460</v>
      </c>
      <c r="E10" s="7"/>
    </row>
    <row r="11" spans="1:6" x14ac:dyDescent="0.2">
      <c r="B11" s="5"/>
      <c r="C11" s="6" t="s">
        <v>3</v>
      </c>
      <c r="D11" s="9">
        <v>1500</v>
      </c>
      <c r="E11" s="7"/>
    </row>
    <row r="12" spans="1:6" x14ac:dyDescent="0.2">
      <c r="B12" s="5"/>
      <c r="C12" s="6" t="s">
        <v>21</v>
      </c>
      <c r="D12" s="9">
        <v>800</v>
      </c>
      <c r="E12" s="7"/>
    </row>
    <row r="13" spans="1:6" x14ac:dyDescent="0.2">
      <c r="B13" s="5"/>
      <c r="C13" s="6" t="s">
        <v>4</v>
      </c>
      <c r="D13" s="9">
        <v>700</v>
      </c>
      <c r="E13" s="7"/>
    </row>
    <row r="14" spans="1:6" x14ac:dyDescent="0.2">
      <c r="B14" s="5"/>
      <c r="C14" s="6" t="s">
        <v>5</v>
      </c>
      <c r="D14" s="9">
        <v>1440</v>
      </c>
      <c r="E14" s="7"/>
    </row>
    <row r="15" spans="1:6" x14ac:dyDescent="0.2">
      <c r="B15" s="5"/>
      <c r="C15" s="6"/>
      <c r="D15" s="9"/>
      <c r="E15" s="7"/>
    </row>
    <row r="16" spans="1:6" x14ac:dyDescent="0.2">
      <c r="B16" s="5"/>
      <c r="C16" s="6"/>
      <c r="D16" s="9"/>
      <c r="E16" s="7"/>
    </row>
    <row r="17" spans="2:9" x14ac:dyDescent="0.2">
      <c r="B17" s="5"/>
      <c r="C17" s="6"/>
      <c r="D17" s="9"/>
      <c r="E17" s="7"/>
    </row>
    <row r="18" spans="2:9" x14ac:dyDescent="0.2">
      <c r="B18" s="5"/>
      <c r="C18" s="6"/>
      <c r="D18" s="10"/>
      <c r="E18" s="7"/>
    </row>
    <row r="19" spans="2:9" x14ac:dyDescent="0.2">
      <c r="B19" s="8" t="s">
        <v>6</v>
      </c>
      <c r="C19" s="6"/>
      <c r="D19" s="11">
        <f>SUM(D9:D18)</f>
        <v>5390</v>
      </c>
      <c r="E19" s="7"/>
    </row>
    <row r="20" spans="2:9" x14ac:dyDescent="0.2">
      <c r="B20" s="5"/>
      <c r="C20" s="6"/>
      <c r="D20" s="6"/>
      <c r="E20" s="7"/>
    </row>
    <row r="21" spans="2:9" x14ac:dyDescent="0.2">
      <c r="B21" s="5"/>
      <c r="C21" s="6"/>
      <c r="D21" s="6"/>
      <c r="E21" s="7"/>
    </row>
    <row r="22" spans="2:9" x14ac:dyDescent="0.2">
      <c r="B22" s="8"/>
      <c r="C22" s="6"/>
      <c r="D22" s="32"/>
      <c r="E22" s="7"/>
    </row>
    <row r="23" spans="2:9" x14ac:dyDescent="0.2">
      <c r="B23" s="5"/>
      <c r="C23" s="6"/>
      <c r="D23" s="6"/>
      <c r="E23" s="7"/>
    </row>
    <row r="24" spans="2:9" x14ac:dyDescent="0.2">
      <c r="B24" s="8"/>
      <c r="C24" s="6"/>
      <c r="D24" s="12"/>
      <c r="E24" s="7"/>
    </row>
    <row r="25" spans="2:9" x14ac:dyDescent="0.2">
      <c r="B25" s="13"/>
      <c r="C25" s="14"/>
      <c r="D25" s="14"/>
      <c r="E25" s="15"/>
      <c r="H25" s="22"/>
    </row>
    <row r="28" spans="2:9" x14ac:dyDescent="0.2">
      <c r="B28" s="2" t="s">
        <v>19</v>
      </c>
      <c r="C28" s="3"/>
      <c r="D28" s="3"/>
      <c r="E28" s="16"/>
    </row>
    <row r="29" spans="2:9" x14ac:dyDescent="0.2">
      <c r="B29" s="17"/>
      <c r="C29" s="18"/>
      <c r="D29" s="18"/>
      <c r="E29" s="19"/>
    </row>
    <row r="30" spans="2:9" x14ac:dyDescent="0.2">
      <c r="B30" s="8" t="s">
        <v>10</v>
      </c>
      <c r="C30" s="6"/>
      <c r="D30" s="6"/>
      <c r="E30" s="7"/>
    </row>
    <row r="31" spans="2:9" x14ac:dyDescent="0.2">
      <c r="B31" s="5"/>
      <c r="C31" s="6" t="s">
        <v>7</v>
      </c>
      <c r="D31" s="20">
        <v>5</v>
      </c>
      <c r="E31" s="7"/>
    </row>
    <row r="32" spans="2:9" x14ac:dyDescent="0.2">
      <c r="B32" s="5"/>
      <c r="C32" s="6" t="s">
        <v>22</v>
      </c>
      <c r="D32" s="20">
        <v>5</v>
      </c>
      <c r="E32" s="7"/>
      <c r="H32" s="1" t="s">
        <v>37</v>
      </c>
      <c r="I32" s="1" t="s">
        <v>38</v>
      </c>
    </row>
    <row r="33" spans="2:9" x14ac:dyDescent="0.2">
      <c r="B33" s="5"/>
      <c r="C33" s="6" t="s">
        <v>8</v>
      </c>
      <c r="D33" s="20">
        <v>10</v>
      </c>
      <c r="E33" s="7"/>
      <c r="H33" s="1" t="s">
        <v>41</v>
      </c>
      <c r="I33" s="1" t="s">
        <v>38</v>
      </c>
    </row>
    <row r="34" spans="2:9" x14ac:dyDescent="0.2">
      <c r="B34" s="5"/>
      <c r="C34" s="6" t="s">
        <v>9</v>
      </c>
      <c r="D34" s="20">
        <v>20</v>
      </c>
      <c r="E34" s="7"/>
      <c r="H34" s="1" t="s">
        <v>39</v>
      </c>
      <c r="I34" s="1" t="s">
        <v>40</v>
      </c>
    </row>
    <row r="35" spans="2:9" x14ac:dyDescent="0.2">
      <c r="B35" s="8" t="s">
        <v>11</v>
      </c>
      <c r="C35" s="6"/>
      <c r="D35" s="21">
        <f>(52*D31)-D32-D33-D34</f>
        <v>225</v>
      </c>
      <c r="E35" s="7"/>
    </row>
    <row r="36" spans="2:9" x14ac:dyDescent="0.2">
      <c r="B36" s="5"/>
      <c r="C36" s="6" t="s">
        <v>26</v>
      </c>
      <c r="D36" s="20">
        <v>7.5</v>
      </c>
      <c r="E36" s="7"/>
    </row>
    <row r="37" spans="2:9" x14ac:dyDescent="0.2">
      <c r="B37" s="5"/>
      <c r="C37" s="6" t="s">
        <v>34</v>
      </c>
      <c r="D37" s="20">
        <f>D35*D36</f>
        <v>1687.5</v>
      </c>
      <c r="E37" s="7"/>
    </row>
    <row r="38" spans="2:9" x14ac:dyDescent="0.2">
      <c r="B38" s="8" t="s">
        <v>32</v>
      </c>
      <c r="C38" s="26"/>
      <c r="D38" s="21">
        <f>52-((D32+D33+D34)/5)</f>
        <v>45</v>
      </c>
      <c r="E38" s="7"/>
      <c r="H38" s="33"/>
    </row>
    <row r="39" spans="2:9" x14ac:dyDescent="0.2">
      <c r="B39" s="8" t="s">
        <v>33</v>
      </c>
      <c r="C39" s="26"/>
      <c r="D39" s="37">
        <f>((D32+D33+D34)*7.5+(D31*D41*D38))/D38</f>
        <v>10.833333333333334</v>
      </c>
      <c r="E39" s="7"/>
    </row>
    <row r="40" spans="2:9" x14ac:dyDescent="0.2">
      <c r="B40" s="8"/>
      <c r="C40" s="6"/>
      <c r="D40" s="21"/>
      <c r="E40" s="7"/>
    </row>
    <row r="41" spans="2:9" x14ac:dyDescent="0.2">
      <c r="B41" s="5"/>
      <c r="C41" s="6" t="s">
        <v>27</v>
      </c>
      <c r="D41" s="20">
        <v>1</v>
      </c>
      <c r="E41" s="7"/>
    </row>
    <row r="42" spans="2:9" x14ac:dyDescent="0.2">
      <c r="B42" s="5"/>
      <c r="C42" s="6"/>
      <c r="D42" s="6"/>
      <c r="E42" s="7"/>
    </row>
    <row r="43" spans="2:9" x14ac:dyDescent="0.2">
      <c r="B43" s="8" t="s">
        <v>36</v>
      </c>
      <c r="C43" s="6"/>
      <c r="D43" s="21">
        <f>D35*(D36-D41)</f>
        <v>1462.5</v>
      </c>
      <c r="E43" s="7"/>
      <c r="G43" s="22"/>
    </row>
    <row r="44" spans="2:9" x14ac:dyDescent="0.2">
      <c r="B44" s="8"/>
      <c r="C44" s="6"/>
      <c r="D44" s="21"/>
      <c r="E44" s="7"/>
    </row>
    <row r="45" spans="2:9" x14ac:dyDescent="0.2">
      <c r="B45" s="8" t="s">
        <v>28</v>
      </c>
      <c r="C45" s="6"/>
      <c r="D45" s="30">
        <f>D43/D38</f>
        <v>32.5</v>
      </c>
      <c r="E45" s="7"/>
    </row>
    <row r="46" spans="2:9" x14ac:dyDescent="0.2">
      <c r="B46" s="8" t="s">
        <v>31</v>
      </c>
      <c r="C46" s="6"/>
      <c r="D46" s="30">
        <f>(D43/D38)-D39</f>
        <v>21.666666666666664</v>
      </c>
      <c r="E46" s="7"/>
      <c r="G46" s="33"/>
    </row>
    <row r="47" spans="2:9" x14ac:dyDescent="0.2">
      <c r="B47" s="35" t="s">
        <v>35</v>
      </c>
      <c r="C47" s="36"/>
      <c r="D47" s="34">
        <f>D46*D38</f>
        <v>974.99999999999989</v>
      </c>
      <c r="E47" s="15"/>
    </row>
    <row r="50" spans="2:9" x14ac:dyDescent="0.2">
      <c r="B50" s="2" t="s">
        <v>20</v>
      </c>
      <c r="C50" s="3"/>
      <c r="D50" s="3"/>
      <c r="E50" s="16"/>
    </row>
    <row r="51" spans="2:9" x14ac:dyDescent="0.2">
      <c r="B51" s="5"/>
      <c r="C51" s="6"/>
      <c r="D51" s="6"/>
      <c r="E51" s="7"/>
    </row>
    <row r="52" spans="2:9" x14ac:dyDescent="0.2">
      <c r="B52" s="8" t="s">
        <v>12</v>
      </c>
      <c r="C52" s="6"/>
      <c r="D52" s="6"/>
      <c r="E52" s="7"/>
    </row>
    <row r="53" spans="2:9" x14ac:dyDescent="0.2">
      <c r="B53" s="5"/>
      <c r="C53" s="6" t="s">
        <v>23</v>
      </c>
      <c r="D53" s="10">
        <v>85000</v>
      </c>
      <c r="E53" s="7"/>
    </row>
    <row r="54" spans="2:9" x14ac:dyDescent="0.2">
      <c r="B54" s="5"/>
      <c r="C54" s="6" t="s">
        <v>24</v>
      </c>
      <c r="D54" s="10">
        <v>8500</v>
      </c>
      <c r="E54" s="7"/>
    </row>
    <row r="55" spans="2:9" x14ac:dyDescent="0.2">
      <c r="B55" s="5"/>
      <c r="C55" s="23" t="s">
        <v>25</v>
      </c>
      <c r="D55" s="10">
        <v>20000</v>
      </c>
      <c r="E55" s="7"/>
    </row>
    <row r="56" spans="2:9" x14ac:dyDescent="0.2">
      <c r="B56" s="5"/>
      <c r="C56" s="24" t="s">
        <v>30</v>
      </c>
      <c r="D56" s="10">
        <v>5000</v>
      </c>
      <c r="E56" s="7"/>
    </row>
    <row r="57" spans="2:9" x14ac:dyDescent="0.2">
      <c r="B57" s="5"/>
      <c r="C57" s="24" t="s">
        <v>14</v>
      </c>
      <c r="D57" s="10">
        <v>0</v>
      </c>
      <c r="E57" s="7"/>
    </row>
    <row r="58" spans="2:9" x14ac:dyDescent="0.2">
      <c r="B58" s="5"/>
      <c r="C58" s="6" t="s">
        <v>13</v>
      </c>
      <c r="D58" s="25">
        <f>D19</f>
        <v>5390</v>
      </c>
      <c r="E58" s="7"/>
    </row>
    <row r="59" spans="2:9" x14ac:dyDescent="0.2">
      <c r="B59" s="5"/>
      <c r="C59" s="26" t="s">
        <v>15</v>
      </c>
      <c r="D59" s="11">
        <f>SUM(D53:D58)</f>
        <v>123890</v>
      </c>
      <c r="E59" s="7"/>
    </row>
    <row r="60" spans="2:9" x14ac:dyDescent="0.2">
      <c r="B60" s="5"/>
      <c r="C60" s="6"/>
      <c r="D60" s="6"/>
      <c r="E60" s="7"/>
    </row>
    <row r="61" spans="2:9" s="28" customFormat="1" x14ac:dyDescent="0.2">
      <c r="B61" s="8" t="s">
        <v>16</v>
      </c>
      <c r="C61" s="26"/>
      <c r="D61" s="21">
        <f>D47</f>
        <v>974.99999999999989</v>
      </c>
      <c r="E61" s="27"/>
    </row>
    <row r="62" spans="2:9" x14ac:dyDescent="0.2">
      <c r="B62" s="5"/>
      <c r="C62" s="6"/>
      <c r="D62" s="6"/>
      <c r="E62" s="7"/>
    </row>
    <row r="63" spans="2:9" s="28" customFormat="1" x14ac:dyDescent="0.2">
      <c r="B63" s="8" t="s">
        <v>17</v>
      </c>
      <c r="C63" s="26"/>
      <c r="D63" s="29">
        <f>D59/D61</f>
        <v>127.06666666666668</v>
      </c>
      <c r="E63" s="27"/>
      <c r="H63" s="31"/>
      <c r="I63" s="31"/>
    </row>
    <row r="64" spans="2:9" s="28" customFormat="1" x14ac:dyDescent="0.2">
      <c r="B64" s="8"/>
      <c r="C64" s="26"/>
      <c r="D64" s="29"/>
      <c r="E64" s="27"/>
      <c r="I64" s="31"/>
    </row>
    <row r="65" spans="2:8" s="28" customFormat="1" x14ac:dyDescent="0.2">
      <c r="B65" s="8" t="s">
        <v>29</v>
      </c>
      <c r="C65" s="26"/>
      <c r="D65" s="29">
        <f>D19/D43</f>
        <v>3.6854700854700853</v>
      </c>
      <c r="E65" s="27"/>
      <c r="H65" s="31"/>
    </row>
    <row r="66" spans="2:8" s="28" customFormat="1" x14ac:dyDescent="0.2">
      <c r="B66" s="8"/>
      <c r="C66" s="26"/>
      <c r="D66" s="29"/>
      <c r="E66" s="27"/>
    </row>
    <row r="67" spans="2:8" x14ac:dyDescent="0.2">
      <c r="B67" s="13"/>
      <c r="C67" s="14"/>
      <c r="D67" s="14"/>
      <c r="E67" s="15"/>
    </row>
  </sheetData>
  <mergeCells count="6">
    <mergeCell ref="B1:E1"/>
    <mergeCell ref="A4:D4"/>
    <mergeCell ref="B6:D6"/>
    <mergeCell ref="B28:E28"/>
    <mergeCell ref="B50:E50"/>
    <mergeCell ref="A2:F2"/>
  </mergeCells>
  <pageMargins left="0.75" right="0.75" top="1" bottom="1" header="0.5" footer="0.5"/>
  <pageSetup paperSize="9" orientation="portrait" horizontalDpi="4294967292" verticalDpi="42949672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3F0D34D402BD4BBB63F09A3C570345" ma:contentTypeVersion="12" ma:contentTypeDescription="Create a new document." ma:contentTypeScope="" ma:versionID="acd2e8874743844c8f782bb742f6bf1d">
  <xsd:schema xmlns:xsd="http://www.w3.org/2001/XMLSchema" xmlns:xs="http://www.w3.org/2001/XMLSchema" xmlns:p="http://schemas.microsoft.com/office/2006/metadata/properties" xmlns:ns2="793f0634-c579-4d4c-82e4-4eaf255175d7" xmlns:ns3="541cc66e-111c-4114-b939-b8cea1961697" targetNamespace="http://schemas.microsoft.com/office/2006/metadata/properties" ma:root="true" ma:fieldsID="44ce92b88af1b8a8564ea54b72678449" ns2:_="" ns3:_="">
    <xsd:import namespace="793f0634-c579-4d4c-82e4-4eaf255175d7"/>
    <xsd:import namespace="541cc66e-111c-4114-b939-b8cea1961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f0634-c579-4d4c-82e4-4eaf25517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cc66e-111c-4114-b939-b8cea196169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7DF991-816D-4801-89B5-4837307A7E4C}"/>
</file>

<file path=customXml/itemProps2.xml><?xml version="1.0" encoding="utf-8"?>
<ds:datastoreItem xmlns:ds="http://schemas.openxmlformats.org/officeDocument/2006/customXml" ds:itemID="{4800B81C-5155-48B7-A121-3ED6759AC73B}"/>
</file>

<file path=customXml/itemProps3.xml><?xml version="1.0" encoding="utf-8"?>
<ds:datastoreItem xmlns:ds="http://schemas.openxmlformats.org/officeDocument/2006/customXml" ds:itemID="{1F27CA93-96B4-46B1-9F14-9A8EF60DFB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Hourly Charge Rate</vt:lpstr>
    </vt:vector>
  </TitlesOfParts>
  <Company>Force Recruitment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Rochelle Park</dc:creator>
  <cp:lastModifiedBy>Jo Voight</cp:lastModifiedBy>
  <dcterms:created xsi:type="dcterms:W3CDTF">2014-12-14T22:44:17Z</dcterms:created>
  <dcterms:modified xsi:type="dcterms:W3CDTF">2021-08-10T06:05:51Z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0x010100F93F0D34D402BD4BBB63F09A3C570345</vt:lpwstr>
  </property>
</Properties>
</file>